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kmart\Desktop\Website\"/>
    </mc:Choice>
  </mc:AlternateContent>
  <xr:revisionPtr revIDLastSave="0" documentId="13_ncr:1_{6338230E-1D6D-4FFF-907B-BFFF7BF9FC66}" xr6:coauthVersionLast="34" xr6:coauthVersionMax="34" xr10:uidLastSave="{00000000-0000-0000-0000-000000000000}"/>
  <bookViews>
    <workbookView xWindow="0" yWindow="0" windowWidth="15345" windowHeight="4470" xr2:uid="{1CDCB826-0B47-4C68-9A3C-B81D071F88D4}"/>
  </bookViews>
  <sheets>
    <sheet name="Sheet1"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7" i="1" l="1"/>
  <c r="N21" i="1"/>
  <c r="N16" i="1" l="1"/>
  <c r="N15" i="1"/>
  <c r="N14" i="1"/>
  <c r="N8" i="1"/>
  <c r="N4" i="1"/>
  <c r="N6" i="1"/>
  <c r="F30" i="1"/>
  <c r="G25" i="1"/>
  <c r="G26" i="1"/>
  <c r="G27" i="1"/>
  <c r="G28" i="1"/>
  <c r="G24" i="1"/>
  <c r="F23" i="1"/>
  <c r="G10" i="1"/>
  <c r="G8" i="1"/>
  <c r="G11" i="1" s="1"/>
  <c r="N5" i="1" l="1"/>
  <c r="N7" i="1"/>
  <c r="N9" i="1" s="1"/>
</calcChain>
</file>

<file path=xl/sharedStrings.xml><?xml version="1.0" encoding="utf-8"?>
<sst xmlns="http://schemas.openxmlformats.org/spreadsheetml/2006/main" count="72" uniqueCount="63">
  <si>
    <t>Number of days scheduled to work this month</t>
  </si>
  <si>
    <t>distance one-way home to airport</t>
  </si>
  <si>
    <t>total number of days parking will be needed</t>
  </si>
  <si>
    <t>price per day parking</t>
  </si>
  <si>
    <t>estimated MPG of your car</t>
  </si>
  <si>
    <t>number of commuter hotels</t>
  </si>
  <si>
    <t>average price per hotel</t>
  </si>
  <si>
    <t>max reembursement from company</t>
  </si>
  <si>
    <t>drinks (coffee, soda, energy….)</t>
  </si>
  <si>
    <t>quantity</t>
  </si>
  <si>
    <t>snacks</t>
  </si>
  <si>
    <t>breakfasts</t>
  </si>
  <si>
    <t>lunches</t>
  </si>
  <si>
    <t>dinners</t>
  </si>
  <si>
    <t>price per meal</t>
  </si>
  <si>
    <t>price per shake</t>
  </si>
  <si>
    <t>estimated taxi or uber/lyft expense</t>
  </si>
  <si>
    <t>WWW.AVIATORSEDGE.COM</t>
  </si>
  <si>
    <t>Number of days off</t>
  </si>
  <si>
    <t>total income from previous month</t>
  </si>
  <si>
    <t xml:space="preserve">It is always smarter to base your budget off the money you already have (last month) instead of the money you think you will make this month.  Your goal should be to adjust you expected expenses to keep them below your current account balance.  </t>
  </si>
  <si>
    <t>GETTING TO AND FROM WORK</t>
  </si>
  <si>
    <t>don't enter this as a negative number</t>
  </si>
  <si>
    <t>LODGING</t>
  </si>
  <si>
    <t>FOOD AND DRINKS</t>
  </si>
  <si>
    <t xml:space="preserve">Meal prep total </t>
  </si>
  <si>
    <t xml:space="preserve">enter total price from grocery receipts, estimate if not purchased yet.  Update for accuracy when able </t>
  </si>
  <si>
    <t>Total number of prepped meals</t>
  </si>
  <si>
    <t>estimated total tips</t>
  </si>
  <si>
    <t>use this section to estimate how much money you would save if you replaced 1 or 2 meals per day with a meal replacement shake</t>
  </si>
  <si>
    <t>avg $</t>
  </si>
  <si>
    <t>how many of those meals are at resturants</t>
  </si>
  <si>
    <t>average tip per meal</t>
  </si>
  <si>
    <t>current price per gallon</t>
  </si>
  <si>
    <t>number of times you'll drive to airport</t>
  </si>
  <si>
    <t>total round trip distance</t>
  </si>
  <si>
    <t>total parking expense</t>
  </si>
  <si>
    <t>total driving expense</t>
  </si>
  <si>
    <t>out of pocket hotel expense</t>
  </si>
  <si>
    <t>Total income</t>
  </si>
  <si>
    <t>Total transportation expense</t>
  </si>
  <si>
    <t>Total Lodging expense</t>
  </si>
  <si>
    <t>Total food expense</t>
  </si>
  <si>
    <t>Total "other"</t>
  </si>
  <si>
    <t>Other</t>
  </si>
  <si>
    <t>savings per replaced breakfast</t>
  </si>
  <si>
    <t xml:space="preserve">savings per replaced lunch </t>
  </si>
  <si>
    <t>savings per replaced dinner</t>
  </si>
  <si>
    <t>EXPERIMENT</t>
  </si>
  <si>
    <t>How many breakfasts to replace</t>
  </si>
  <si>
    <t>How many lunches to replace</t>
  </si>
  <si>
    <t>How many dinners to replace</t>
  </si>
  <si>
    <t>Total potential savings</t>
  </si>
  <si>
    <t>$ remaining after work expenses</t>
  </si>
  <si>
    <t>INSTRUCTIONS!!</t>
  </si>
  <si>
    <t>ENTER YOUR INFORMATION INTO ALL GREEN BLOCKS</t>
  </si>
  <si>
    <t>CALCULATIONS WILL BE DISPLAYED IN THE YELLOW BOXES (YOU CAN'T EDIT THESE BLOCKS)</t>
  </si>
  <si>
    <t>READ THE RESULTS ON THE TOP RIGHT</t>
  </si>
  <si>
    <t>EXPERIMENT WITH MEAL REPLACEMENTS TO SEE YOUR POTENTIAL SAVINGS</t>
  </si>
  <si>
    <t>Let us know if there are any additional blocks you would like us to add or formulas that need to be edited</t>
  </si>
  <si>
    <t>www.aviatorsedge.com</t>
  </si>
  <si>
    <t>The total potential savings also takes into account the meals that you won't have to tip when you have a shake</t>
  </si>
  <si>
    <t>ENABLE EDITING and then fill in your numbers in the green blocks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</si>
</sst>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u/>
      <sz val="11"/>
      <color theme="10"/>
      <name val="Calibri"/>
      <family val="2"/>
      <scheme val="minor"/>
    </font>
    <font>
      <sz val="20"/>
      <color theme="4"/>
      <name val="Calibri"/>
      <family val="2"/>
      <scheme val="minor"/>
    </font>
    <font>
      <sz val="9"/>
      <color theme="1"/>
      <name val="Calibri"/>
      <family val="2"/>
      <scheme val="minor"/>
    </font>
    <font>
      <sz val="8"/>
      <color theme="1"/>
      <name val="Calibri"/>
      <family val="2"/>
      <scheme val="minor"/>
    </font>
    <font>
      <u/>
      <sz val="24"/>
      <color theme="10"/>
      <name val="Bell MT"/>
      <family val="1"/>
    </font>
    <font>
      <sz val="20"/>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00FF00"/>
        <bgColor indexed="64"/>
      </patternFill>
    </fill>
    <fill>
      <patternFill patternType="solid">
        <fgColor rgb="FFFF0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vertical="center"/>
    </xf>
    <xf numFmtId="0" fontId="0" fillId="4" borderId="9" xfId="0" applyFill="1" applyBorder="1" applyAlignment="1" applyProtection="1">
      <alignment vertical="center"/>
      <protection locked="0"/>
    </xf>
    <xf numFmtId="0" fontId="0" fillId="0" borderId="0" xfId="0" applyBorder="1" applyAlignment="1" applyProtection="1">
      <alignment vertical="center"/>
    </xf>
    <xf numFmtId="0" fontId="0" fillId="3" borderId="12" xfId="0" applyFill="1" applyBorder="1" applyAlignment="1" applyProtection="1">
      <alignment vertical="center"/>
    </xf>
    <xf numFmtId="0" fontId="0" fillId="3" borderId="1" xfId="0" applyFill="1" applyBorder="1" applyAlignment="1" applyProtection="1">
      <alignment vertical="center"/>
    </xf>
    <xf numFmtId="0" fontId="0" fillId="4" borderId="1" xfId="0" applyFill="1" applyBorder="1" applyAlignment="1" applyProtection="1">
      <alignment vertical="center"/>
    </xf>
    <xf numFmtId="164" fontId="0" fillId="2" borderId="25" xfId="0" applyNumberFormat="1" applyFill="1" applyBorder="1" applyAlignment="1" applyProtection="1">
      <alignment vertical="center"/>
    </xf>
    <xf numFmtId="0" fontId="0" fillId="0" borderId="0" xfId="0" applyFill="1" applyBorder="1" applyAlignment="1" applyProtection="1">
      <alignment vertical="center"/>
    </xf>
    <xf numFmtId="164" fontId="0" fillId="2" borderId="19" xfId="0" applyNumberFormat="1" applyFill="1" applyBorder="1" applyAlignment="1" applyProtection="1">
      <alignment vertical="center"/>
    </xf>
    <xf numFmtId="0" fontId="0" fillId="2" borderId="12" xfId="0" applyNumberFormat="1" applyFill="1" applyBorder="1" applyAlignment="1" applyProtection="1">
      <alignment vertical="center"/>
    </xf>
    <xf numFmtId="0" fontId="3" fillId="0" borderId="0" xfId="0" applyFont="1" applyBorder="1" applyAlignment="1" applyProtection="1">
      <alignment vertical="center"/>
    </xf>
    <xf numFmtId="164" fontId="0" fillId="0" borderId="0" xfId="0" applyNumberFormat="1" applyBorder="1" applyAlignment="1" applyProtection="1">
      <alignment horizontal="center" vertical="center"/>
    </xf>
    <xf numFmtId="164" fontId="0" fillId="6" borderId="22" xfId="0" applyNumberFormat="1" applyFill="1" applyBorder="1" applyAlignment="1" applyProtection="1">
      <alignment vertical="center"/>
    </xf>
    <xf numFmtId="164" fontId="0" fillId="2" borderId="1" xfId="0" applyNumberFormat="1" applyFill="1" applyBorder="1" applyAlignment="1" applyProtection="1">
      <alignment vertical="center"/>
    </xf>
    <xf numFmtId="0" fontId="0" fillId="0" borderId="0" xfId="0" applyBorder="1" applyAlignment="1" applyProtection="1">
      <alignment horizontal="center" vertical="center"/>
    </xf>
    <xf numFmtId="0" fontId="0" fillId="0" borderId="2" xfId="0" applyBorder="1" applyAlignment="1" applyProtection="1">
      <alignment vertical="center"/>
    </xf>
    <xf numFmtId="164" fontId="0" fillId="0" borderId="1" xfId="0" applyNumberFormat="1" applyFill="1" applyBorder="1" applyAlignment="1" applyProtection="1">
      <alignment vertical="center"/>
    </xf>
    <xf numFmtId="0" fontId="0" fillId="0" borderId="2" xfId="0" applyFill="1" applyBorder="1" applyAlignment="1" applyProtection="1">
      <alignment vertical="center"/>
    </xf>
    <xf numFmtId="0" fontId="0" fillId="7" borderId="1" xfId="0" applyFill="1" applyBorder="1" applyAlignment="1" applyProtection="1">
      <alignment vertical="center"/>
    </xf>
    <xf numFmtId="0" fontId="0" fillId="7" borderId="19" xfId="0" applyFill="1" applyBorder="1" applyAlignment="1" applyProtection="1">
      <alignment vertical="center"/>
    </xf>
    <xf numFmtId="0" fontId="0" fillId="3" borderId="11" xfId="0" applyFill="1" applyBorder="1" applyAlignment="1" applyProtection="1">
      <alignment vertical="center"/>
    </xf>
    <xf numFmtId="0" fontId="0" fillId="2" borderId="1" xfId="0" applyFill="1" applyBorder="1" applyAlignment="1" applyProtection="1">
      <alignment vertical="center"/>
    </xf>
    <xf numFmtId="0" fontId="0" fillId="4" borderId="1" xfId="0" applyFill="1" applyBorder="1" applyAlignment="1" applyProtection="1">
      <alignment vertical="center"/>
      <protection locked="0"/>
    </xf>
    <xf numFmtId="0" fontId="0" fillId="4" borderId="2" xfId="0" applyFill="1" applyBorder="1" applyAlignment="1" applyProtection="1">
      <alignment vertical="center"/>
      <protection locked="0"/>
    </xf>
    <xf numFmtId="164" fontId="0" fillId="4" borderId="1" xfId="0" applyNumberFormat="1" applyFill="1" applyBorder="1" applyAlignment="1" applyProtection="1">
      <alignment vertical="center"/>
      <protection locked="0"/>
    </xf>
    <xf numFmtId="164" fontId="0" fillId="4" borderId="12" xfId="0" applyNumberFormat="1" applyFill="1" applyBorder="1" applyAlignment="1" applyProtection="1">
      <alignment vertical="center"/>
      <protection locked="0"/>
    </xf>
    <xf numFmtId="0" fontId="0" fillId="4" borderId="19" xfId="0" applyFill="1" applyBorder="1" applyAlignment="1" applyProtection="1">
      <alignment vertical="center"/>
      <protection locked="0"/>
    </xf>
    <xf numFmtId="0" fontId="0" fillId="7" borderId="11" xfId="0" applyFill="1" applyBorder="1" applyAlignment="1" applyProtection="1">
      <alignment vertical="center"/>
    </xf>
    <xf numFmtId="0" fontId="0" fillId="7" borderId="29" xfId="0" applyFill="1" applyBorder="1" applyAlignment="1" applyProtection="1">
      <alignment vertical="center"/>
    </xf>
    <xf numFmtId="164" fontId="0" fillId="6" borderId="29" xfId="0" applyNumberFormat="1" applyFill="1" applyBorder="1" applyAlignment="1" applyProtection="1">
      <alignment vertical="center"/>
    </xf>
    <xf numFmtId="0" fontId="2" fillId="0" borderId="32" xfId="0" applyFont="1" applyBorder="1" applyAlignment="1" applyProtection="1">
      <alignment horizontal="center" vertical="center"/>
    </xf>
    <xf numFmtId="0" fontId="0" fillId="0" borderId="33" xfId="0" applyBorder="1" applyAlignment="1" applyProtection="1">
      <alignment vertical="center"/>
    </xf>
    <xf numFmtId="0" fontId="0" fillId="0" borderId="30" xfId="0" applyBorder="1" applyAlignment="1" applyProtection="1">
      <alignment vertical="center"/>
    </xf>
    <xf numFmtId="0" fontId="0" fillId="0" borderId="30" xfId="0" applyFill="1" applyBorder="1" applyAlignment="1" applyProtection="1">
      <alignment vertical="center"/>
    </xf>
    <xf numFmtId="0" fontId="5" fillId="0" borderId="23" xfId="1" applyFont="1" applyBorder="1" applyAlignment="1" applyProtection="1">
      <alignment horizontal="center" vertical="center"/>
    </xf>
    <xf numFmtId="0" fontId="5" fillId="0" borderId="14" xfId="1" applyFont="1" applyBorder="1" applyAlignment="1" applyProtection="1">
      <alignment horizontal="center" vertical="center"/>
    </xf>
    <xf numFmtId="0" fontId="5" fillId="0" borderId="15" xfId="1" applyFont="1" applyBorder="1" applyAlignment="1" applyProtection="1">
      <alignment horizontal="center" vertical="center"/>
    </xf>
    <xf numFmtId="0" fontId="0" fillId="3" borderId="12" xfId="0"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0" fillId="6" borderId="37" xfId="0" applyFill="1" applyBorder="1" applyAlignment="1" applyProtection="1">
      <alignment horizontal="center" vertical="center"/>
    </xf>
    <xf numFmtId="0" fontId="0" fillId="6" borderId="34" xfId="0" applyFill="1" applyBorder="1" applyAlignment="1" applyProtection="1">
      <alignment horizontal="center" vertical="center"/>
    </xf>
    <xf numFmtId="0" fontId="0" fillId="5" borderId="1" xfId="0" applyFill="1" applyBorder="1" applyAlignment="1" applyProtection="1">
      <alignment horizontal="center" vertical="center"/>
    </xf>
    <xf numFmtId="0" fontId="3" fillId="0" borderId="1" xfId="0" applyFont="1" applyBorder="1" applyAlignment="1" applyProtection="1">
      <alignment horizontal="center" vertical="center"/>
    </xf>
    <xf numFmtId="0" fontId="0" fillId="3" borderId="35" xfId="0" applyFill="1" applyBorder="1" applyAlignment="1" applyProtection="1">
      <alignment horizontal="center" vertical="center"/>
    </xf>
    <xf numFmtId="0" fontId="0" fillId="3" borderId="36" xfId="0" applyFill="1" applyBorder="1" applyAlignment="1" applyProtection="1">
      <alignment horizontal="center" vertical="center"/>
    </xf>
    <xf numFmtId="0" fontId="6" fillId="5" borderId="1"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0" fillId="5" borderId="4" xfId="0" applyFill="1" applyBorder="1" applyAlignment="1" applyProtection="1">
      <alignment horizontal="center" vertical="center"/>
    </xf>
    <xf numFmtId="0" fontId="0" fillId="5" borderId="8" xfId="0" applyFill="1" applyBorder="1" applyAlignment="1" applyProtection="1">
      <alignment horizontal="center" vertical="center"/>
    </xf>
    <xf numFmtId="0" fontId="1" fillId="0" borderId="26" xfId="1"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3" fillId="3" borderId="20"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6" borderId="38" xfId="0" applyFill="1" applyBorder="1" applyAlignment="1" applyProtection="1">
      <alignment horizontal="center" vertical="center"/>
    </xf>
    <xf numFmtId="0" fontId="0" fillId="6" borderId="11" xfId="0" applyFill="1" applyBorder="1" applyAlignment="1" applyProtection="1">
      <alignment horizontal="center" vertical="center"/>
    </xf>
    <xf numFmtId="0" fontId="0" fillId="5" borderId="23" xfId="0" applyFill="1" applyBorder="1" applyAlignment="1" applyProtection="1">
      <alignment horizontal="center" vertical="center"/>
    </xf>
    <xf numFmtId="0" fontId="0" fillId="5" borderId="24" xfId="0" applyFill="1" applyBorder="1" applyAlignment="1" applyProtection="1">
      <alignment horizontal="center" vertical="center"/>
    </xf>
    <xf numFmtId="0" fontId="0" fillId="5" borderId="31" xfId="0"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0" fillId="5" borderId="12" xfId="0" applyFill="1" applyBorder="1" applyAlignment="1" applyProtection="1">
      <alignment horizontal="center" vertical="center"/>
    </xf>
    <xf numFmtId="49" fontId="3" fillId="3" borderId="1" xfId="0" applyNumberFormat="1" applyFont="1" applyFill="1" applyBorder="1" applyAlignment="1" applyProtection="1">
      <alignment horizontal="center" vertical="center"/>
    </xf>
    <xf numFmtId="0" fontId="0" fillId="7" borderId="32" xfId="0" applyFill="1" applyBorder="1" applyAlignment="1" applyProtection="1">
      <alignment horizontal="center" vertical="center" wrapText="1"/>
    </xf>
    <xf numFmtId="0" fontId="0" fillId="7" borderId="5" xfId="0" applyFill="1" applyBorder="1" applyAlignment="1" applyProtection="1">
      <alignment horizontal="center" vertical="center" wrapText="1"/>
    </xf>
    <xf numFmtId="0" fontId="0" fillId="7" borderId="6" xfId="0" applyFill="1" applyBorder="1" applyAlignment="1" applyProtection="1">
      <alignment horizontal="center" vertical="center" wrapText="1"/>
    </xf>
    <xf numFmtId="0" fontId="0" fillId="7" borderId="33" xfId="0" applyFill="1" applyBorder="1" applyAlignment="1" applyProtection="1">
      <alignment horizontal="center" vertical="center" wrapText="1"/>
    </xf>
    <xf numFmtId="0" fontId="0" fillId="7" borderId="0" xfId="0" applyFill="1" applyBorder="1" applyAlignment="1" applyProtection="1">
      <alignment horizontal="center" vertical="center" wrapText="1"/>
    </xf>
    <xf numFmtId="0" fontId="0" fillId="7" borderId="7" xfId="0" applyFill="1" applyBorder="1" applyAlignment="1" applyProtection="1">
      <alignment horizontal="center" vertical="center" wrapText="1"/>
    </xf>
    <xf numFmtId="0" fontId="0" fillId="7" borderId="16" xfId="0" applyFill="1" applyBorder="1" applyAlignment="1" applyProtection="1">
      <alignment horizontal="center" vertical="center" wrapText="1"/>
    </xf>
    <xf numFmtId="0" fontId="0" fillId="7" borderId="9" xfId="0" applyFill="1" applyBorder="1" applyAlignment="1" applyProtection="1">
      <alignment horizontal="center" vertical="center" wrapText="1"/>
    </xf>
    <xf numFmtId="0" fontId="0" fillId="7" borderId="10" xfId="0" applyFill="1" applyBorder="1" applyAlignment="1" applyProtection="1">
      <alignment horizontal="center" vertical="center" wrapText="1"/>
    </xf>
    <xf numFmtId="0" fontId="0" fillId="7" borderId="32" xfId="0" applyFill="1" applyBorder="1" applyAlignment="1" applyProtection="1">
      <alignment horizontal="center" vertical="center"/>
    </xf>
    <xf numFmtId="0" fontId="0" fillId="7" borderId="5" xfId="0" applyFill="1" applyBorder="1" applyAlignment="1" applyProtection="1">
      <alignment horizontal="center" vertical="center"/>
    </xf>
    <xf numFmtId="0" fontId="0" fillId="7" borderId="6" xfId="0" applyFill="1" applyBorder="1" applyAlignment="1" applyProtection="1">
      <alignment horizontal="center" vertical="center"/>
    </xf>
    <xf numFmtId="0" fontId="0" fillId="7" borderId="16" xfId="0" applyFill="1" applyBorder="1" applyAlignment="1" applyProtection="1">
      <alignment horizontal="center" vertical="center"/>
    </xf>
    <xf numFmtId="0" fontId="0" fillId="7" borderId="9" xfId="0" applyFill="1" applyBorder="1" applyAlignment="1" applyProtection="1">
      <alignment horizontal="center" vertical="center"/>
    </xf>
    <xf numFmtId="0" fontId="0" fillId="7" borderId="10" xfId="0" applyFill="1" applyBorder="1" applyAlignment="1" applyProtection="1">
      <alignment horizontal="center" vertical="center"/>
    </xf>
    <xf numFmtId="0" fontId="0" fillId="0" borderId="38" xfId="0" applyBorder="1" applyAlignment="1" applyProtection="1">
      <alignment horizontal="center" vertical="center"/>
    </xf>
    <xf numFmtId="0" fontId="0" fillId="0" borderId="11" xfId="0" applyBorder="1" applyAlignment="1" applyProtection="1">
      <alignment horizontal="center" vertical="center"/>
    </xf>
    <xf numFmtId="0" fontId="0" fillId="0" borderId="29" xfId="0" applyBorder="1" applyAlignment="1" applyProtection="1">
      <alignment horizontal="center" vertical="center"/>
    </xf>
    <xf numFmtId="0" fontId="4" fillId="5" borderId="13"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0" fillId="3" borderId="18"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4" xfId="0" applyFill="1" applyBorder="1" applyAlignment="1" applyProtection="1">
      <alignment horizontal="center" vertical="center"/>
    </xf>
    <xf numFmtId="0" fontId="3" fillId="5" borderId="1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0" fillId="3" borderId="18"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4"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viatorsedge.com/" TargetMode="External"/><Relationship Id="rId1" Type="http://schemas.openxmlformats.org/officeDocument/2006/relationships/hyperlink" Target="http://www.aviatorsedg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51997-B89B-4C6D-8745-C05B345A87E5}">
  <sheetPr>
    <pageSetUpPr fitToPage="1"/>
  </sheetPr>
  <dimension ref="A1:N37"/>
  <sheetViews>
    <sheetView showGridLines="0" tabSelected="1" workbookViewId="0">
      <selection activeCell="N6" sqref="N6"/>
    </sheetView>
  </sheetViews>
  <sheetFormatPr defaultRowHeight="15" x14ac:dyDescent="0.25"/>
  <cols>
    <col min="1" max="1" width="3.28515625" style="1" customWidth="1"/>
    <col min="2" max="2" width="45.42578125" style="1" customWidth="1"/>
    <col min="3" max="4" width="9.140625" style="1"/>
    <col min="5" max="5" width="11.140625" style="1" customWidth="1"/>
    <col min="6" max="6" width="9.140625" style="1"/>
    <col min="7" max="7" width="13.28515625" style="1" customWidth="1"/>
    <col min="8" max="16384" width="9.140625" style="1"/>
  </cols>
  <sheetData>
    <row r="1" spans="1:14" ht="30" customHeight="1" x14ac:dyDescent="0.25">
      <c r="A1" s="35" t="s">
        <v>17</v>
      </c>
      <c r="B1" s="36"/>
      <c r="C1" s="36"/>
      <c r="D1" s="36"/>
      <c r="E1" s="36"/>
      <c r="F1" s="36"/>
      <c r="G1" s="36"/>
      <c r="H1" s="36"/>
      <c r="I1" s="36"/>
      <c r="J1" s="36"/>
      <c r="K1" s="36"/>
      <c r="L1" s="36"/>
      <c r="M1" s="36"/>
      <c r="N1" s="37"/>
    </row>
    <row r="2" spans="1:14" ht="18.75" customHeight="1" x14ac:dyDescent="0.25">
      <c r="A2" s="31"/>
      <c r="B2" s="48" t="s">
        <v>62</v>
      </c>
      <c r="C2" s="48"/>
      <c r="D2" s="48"/>
      <c r="E2" s="48"/>
      <c r="F2" s="48"/>
      <c r="G2" s="48"/>
      <c r="H2" s="48"/>
      <c r="I2" s="48"/>
      <c r="J2" s="48"/>
      <c r="K2" s="48"/>
      <c r="L2" s="48"/>
      <c r="M2" s="48"/>
      <c r="N2" s="49"/>
    </row>
    <row r="3" spans="1:14" ht="15.75" thickBot="1" x14ac:dyDescent="0.3">
      <c r="A3" s="32"/>
      <c r="B3" s="4" t="s">
        <v>0</v>
      </c>
      <c r="C3" s="2">
        <v>19</v>
      </c>
      <c r="D3" s="38" t="s">
        <v>19</v>
      </c>
      <c r="E3" s="38"/>
      <c r="F3" s="38"/>
      <c r="G3" s="38"/>
      <c r="H3" s="26">
        <v>3125</v>
      </c>
      <c r="I3" s="3"/>
      <c r="J3" s="3"/>
      <c r="K3" s="3"/>
      <c r="L3" s="3"/>
      <c r="M3" s="3"/>
      <c r="N3" s="33"/>
    </row>
    <row r="4" spans="1:14" x14ac:dyDescent="0.25">
      <c r="A4" s="32"/>
      <c r="B4" s="5" t="s">
        <v>18</v>
      </c>
      <c r="C4" s="23">
        <v>11</v>
      </c>
      <c r="D4" s="52" t="s">
        <v>20</v>
      </c>
      <c r="E4" s="52"/>
      <c r="F4" s="52"/>
      <c r="G4" s="52"/>
      <c r="H4" s="52"/>
      <c r="I4" s="3"/>
      <c r="J4" s="46" t="s">
        <v>39</v>
      </c>
      <c r="K4" s="47"/>
      <c r="L4" s="47"/>
      <c r="M4" s="47"/>
      <c r="N4" s="7">
        <f>H3</f>
        <v>3125</v>
      </c>
    </row>
    <row r="5" spans="1:14" x14ac:dyDescent="0.25">
      <c r="A5" s="32"/>
      <c r="B5" s="5"/>
      <c r="C5" s="8"/>
      <c r="D5" s="52"/>
      <c r="E5" s="52"/>
      <c r="F5" s="52"/>
      <c r="G5" s="52"/>
      <c r="H5" s="52"/>
      <c r="I5" s="3"/>
      <c r="J5" s="39" t="s">
        <v>40</v>
      </c>
      <c r="K5" s="40"/>
      <c r="L5" s="40"/>
      <c r="M5" s="40"/>
      <c r="N5" s="9">
        <f>G10+G11</f>
        <v>176.60714285714286</v>
      </c>
    </row>
    <row r="6" spans="1:14" x14ac:dyDescent="0.25">
      <c r="A6" s="32"/>
      <c r="B6" s="53" t="s">
        <v>21</v>
      </c>
      <c r="C6" s="54"/>
      <c r="D6" s="52"/>
      <c r="E6" s="52"/>
      <c r="F6" s="52"/>
      <c r="G6" s="52"/>
      <c r="H6" s="52"/>
      <c r="I6" s="3"/>
      <c r="J6" s="39" t="s">
        <v>41</v>
      </c>
      <c r="K6" s="40"/>
      <c r="L6" s="40"/>
      <c r="M6" s="40"/>
      <c r="N6" s="9">
        <f>G17</f>
        <v>20</v>
      </c>
    </row>
    <row r="7" spans="1:14" x14ac:dyDescent="0.25">
      <c r="A7" s="32"/>
      <c r="B7" s="5" t="s">
        <v>1</v>
      </c>
      <c r="C7" s="24">
        <v>26</v>
      </c>
      <c r="D7" s="52"/>
      <c r="E7" s="52"/>
      <c r="F7" s="52"/>
      <c r="G7" s="52"/>
      <c r="H7" s="52"/>
      <c r="I7" s="3"/>
      <c r="J7" s="39" t="s">
        <v>42</v>
      </c>
      <c r="K7" s="40"/>
      <c r="L7" s="40"/>
      <c r="M7" s="40"/>
      <c r="N7" s="9">
        <f>C21+G24+G25+G26+G27+G28+F30</f>
        <v>808.8</v>
      </c>
    </row>
    <row r="8" spans="1:14" x14ac:dyDescent="0.25">
      <c r="A8" s="32"/>
      <c r="B8" s="5" t="s">
        <v>34</v>
      </c>
      <c r="C8" s="23">
        <v>5</v>
      </c>
      <c r="D8" s="51" t="s">
        <v>35</v>
      </c>
      <c r="E8" s="51"/>
      <c r="F8" s="51"/>
      <c r="G8" s="10">
        <f>C7*2*C8</f>
        <v>260</v>
      </c>
      <c r="H8" s="3"/>
      <c r="I8" s="3"/>
      <c r="J8" s="39" t="s">
        <v>43</v>
      </c>
      <c r="K8" s="40"/>
      <c r="L8" s="40"/>
      <c r="M8" s="40"/>
      <c r="N8" s="9">
        <f>C32+C33+C34</f>
        <v>0</v>
      </c>
    </row>
    <row r="9" spans="1:14" ht="15.75" thickBot="1" x14ac:dyDescent="0.3">
      <c r="A9" s="32"/>
      <c r="B9" s="5" t="s">
        <v>2</v>
      </c>
      <c r="C9" s="23">
        <v>19</v>
      </c>
      <c r="D9" s="11"/>
      <c r="E9" s="11"/>
      <c r="F9" s="11"/>
      <c r="G9" s="12"/>
      <c r="H9" s="3"/>
      <c r="I9" s="3"/>
      <c r="J9" s="42" t="s">
        <v>53</v>
      </c>
      <c r="K9" s="43"/>
      <c r="L9" s="43"/>
      <c r="M9" s="43"/>
      <c r="N9" s="13">
        <f>N4-N5-N6-N7-N8</f>
        <v>2119.5928571428576</v>
      </c>
    </row>
    <row r="10" spans="1:14" ht="15.75" thickBot="1" x14ac:dyDescent="0.3">
      <c r="A10" s="32"/>
      <c r="B10" s="5" t="s">
        <v>3</v>
      </c>
      <c r="C10" s="25">
        <v>8</v>
      </c>
      <c r="D10" s="41" t="s">
        <v>36</v>
      </c>
      <c r="E10" s="41"/>
      <c r="F10" s="41"/>
      <c r="G10" s="14">
        <f>C9*C10</f>
        <v>152</v>
      </c>
      <c r="H10" s="3"/>
      <c r="I10" s="3"/>
      <c r="J10" s="50"/>
      <c r="K10" s="50"/>
      <c r="L10" s="50"/>
      <c r="M10" s="50"/>
      <c r="N10" s="34"/>
    </row>
    <row r="11" spans="1:14" ht="15" customHeight="1" x14ac:dyDescent="0.25">
      <c r="A11" s="32"/>
      <c r="B11" s="5" t="s">
        <v>4</v>
      </c>
      <c r="C11" s="23">
        <v>28</v>
      </c>
      <c r="D11" s="41" t="s">
        <v>37</v>
      </c>
      <c r="E11" s="41"/>
      <c r="F11" s="41"/>
      <c r="G11" s="14">
        <f>G8/C11*C13</f>
        <v>24.607142857142858</v>
      </c>
      <c r="H11" s="3"/>
      <c r="I11" s="3"/>
      <c r="J11" s="87" t="s">
        <v>29</v>
      </c>
      <c r="K11" s="88"/>
      <c r="L11" s="88"/>
      <c r="M11" s="88"/>
      <c r="N11" s="89"/>
    </row>
    <row r="12" spans="1:14" x14ac:dyDescent="0.25">
      <c r="A12" s="32"/>
      <c r="B12" s="5" t="s">
        <v>16</v>
      </c>
      <c r="C12" s="25">
        <v>0</v>
      </c>
      <c r="D12" s="11"/>
      <c r="E12" s="11"/>
      <c r="F12" s="11"/>
      <c r="G12" s="3"/>
      <c r="H12" s="3"/>
      <c r="I12" s="3"/>
      <c r="J12" s="90"/>
      <c r="K12" s="91"/>
      <c r="L12" s="91"/>
      <c r="M12" s="91"/>
      <c r="N12" s="92"/>
    </row>
    <row r="13" spans="1:14" ht="15.75" customHeight="1" x14ac:dyDescent="0.25">
      <c r="A13" s="32"/>
      <c r="B13" s="5" t="s">
        <v>33</v>
      </c>
      <c r="C13" s="25">
        <v>2.65</v>
      </c>
      <c r="D13" s="11"/>
      <c r="E13" s="11"/>
      <c r="F13" s="11"/>
      <c r="G13" s="3"/>
      <c r="H13" s="3"/>
      <c r="I13" s="3"/>
      <c r="J13" s="93" t="s">
        <v>15</v>
      </c>
      <c r="K13" s="94"/>
      <c r="L13" s="94"/>
      <c r="M13" s="95"/>
      <c r="N13" s="9">
        <v>2.86</v>
      </c>
    </row>
    <row r="14" spans="1:14" ht="15" customHeight="1" x14ac:dyDescent="0.25">
      <c r="A14" s="32"/>
      <c r="B14" s="5"/>
      <c r="C14" s="8"/>
      <c r="D14" s="11"/>
      <c r="E14" s="11"/>
      <c r="F14" s="11"/>
      <c r="G14" s="3"/>
      <c r="H14" s="3"/>
      <c r="I14" s="3"/>
      <c r="J14" s="93" t="s">
        <v>45</v>
      </c>
      <c r="K14" s="94"/>
      <c r="L14" s="94"/>
      <c r="M14" s="95"/>
      <c r="N14" s="9">
        <f>MAX(0,(D26-N12))</f>
        <v>0</v>
      </c>
    </row>
    <row r="15" spans="1:14" ht="15" customHeight="1" x14ac:dyDescent="0.25">
      <c r="A15" s="32"/>
      <c r="B15" s="44" t="s">
        <v>23</v>
      </c>
      <c r="C15" s="44"/>
      <c r="D15" s="11"/>
      <c r="E15" s="11"/>
      <c r="F15" s="11"/>
      <c r="G15" s="3"/>
      <c r="H15" s="3"/>
      <c r="I15" s="15"/>
      <c r="J15" s="102" t="s">
        <v>46</v>
      </c>
      <c r="K15" s="103"/>
      <c r="L15" s="103"/>
      <c r="M15" s="104"/>
      <c r="N15" s="9">
        <f>MAX(0,(D27-N13))</f>
        <v>7.1400000000000006</v>
      </c>
    </row>
    <row r="16" spans="1:14" x14ac:dyDescent="0.25">
      <c r="A16" s="32"/>
      <c r="B16" s="5" t="s">
        <v>5</v>
      </c>
      <c r="C16" s="23">
        <v>3</v>
      </c>
      <c r="D16" s="11"/>
      <c r="E16" s="11"/>
      <c r="F16" s="11"/>
      <c r="G16" s="3"/>
      <c r="H16" s="3"/>
      <c r="I16" s="3"/>
      <c r="J16" s="93" t="s">
        <v>47</v>
      </c>
      <c r="K16" s="94"/>
      <c r="L16" s="94"/>
      <c r="M16" s="95"/>
      <c r="N16" s="9">
        <f>MAX(0,(D28-N13))</f>
        <v>15.14</v>
      </c>
    </row>
    <row r="17" spans="1:14" ht="15" customHeight="1" x14ac:dyDescent="0.25">
      <c r="A17" s="32"/>
      <c r="B17" s="5" t="s">
        <v>6</v>
      </c>
      <c r="C17" s="25">
        <v>90</v>
      </c>
      <c r="D17" s="41" t="s">
        <v>38</v>
      </c>
      <c r="E17" s="41"/>
      <c r="F17" s="41"/>
      <c r="G17" s="14">
        <f>MAX(0,(C16*C17)-C18)</f>
        <v>20</v>
      </c>
      <c r="H17" s="3"/>
      <c r="I17" s="3"/>
      <c r="J17" s="96" t="s">
        <v>48</v>
      </c>
      <c r="K17" s="97"/>
      <c r="L17" s="97"/>
      <c r="M17" s="97"/>
      <c r="N17" s="98"/>
    </row>
    <row r="18" spans="1:14" ht="15" customHeight="1" x14ac:dyDescent="0.25">
      <c r="A18" s="32"/>
      <c r="B18" s="5" t="s">
        <v>7</v>
      </c>
      <c r="C18" s="25">
        <v>250</v>
      </c>
      <c r="D18" s="45" t="s">
        <v>22</v>
      </c>
      <c r="E18" s="45"/>
      <c r="F18" s="45"/>
      <c r="G18" s="45"/>
      <c r="H18" s="3"/>
      <c r="I18" s="3"/>
      <c r="J18" s="99" t="s">
        <v>49</v>
      </c>
      <c r="K18" s="100"/>
      <c r="L18" s="100"/>
      <c r="M18" s="101"/>
      <c r="N18" s="27">
        <v>0</v>
      </c>
    </row>
    <row r="19" spans="1:14" ht="15" customHeight="1" x14ac:dyDescent="0.25">
      <c r="A19" s="32"/>
      <c r="B19" s="5"/>
      <c r="C19" s="16"/>
      <c r="D19" s="3"/>
      <c r="E19" s="3"/>
      <c r="F19" s="3"/>
      <c r="G19" s="3"/>
      <c r="H19" s="3"/>
      <c r="I19" s="3"/>
      <c r="J19" s="99" t="s">
        <v>50</v>
      </c>
      <c r="K19" s="100"/>
      <c r="L19" s="100"/>
      <c r="M19" s="101"/>
      <c r="N19" s="27">
        <v>0</v>
      </c>
    </row>
    <row r="20" spans="1:14" ht="15" customHeight="1" x14ac:dyDescent="0.25">
      <c r="A20" s="32"/>
      <c r="B20" s="44" t="s">
        <v>24</v>
      </c>
      <c r="C20" s="44"/>
      <c r="D20" s="3"/>
      <c r="E20" s="3"/>
      <c r="F20" s="3"/>
      <c r="G20" s="3"/>
      <c r="H20" s="3"/>
      <c r="I20" s="3"/>
      <c r="J20" s="58" t="s">
        <v>51</v>
      </c>
      <c r="K20" s="59"/>
      <c r="L20" s="59"/>
      <c r="M20" s="59"/>
      <c r="N20" s="27">
        <v>0</v>
      </c>
    </row>
    <row r="21" spans="1:14" ht="15" customHeight="1" x14ac:dyDescent="0.25">
      <c r="A21" s="32"/>
      <c r="B21" s="5" t="s">
        <v>25</v>
      </c>
      <c r="C21" s="25">
        <v>104</v>
      </c>
      <c r="D21" s="52" t="s">
        <v>26</v>
      </c>
      <c r="E21" s="52"/>
      <c r="F21" s="52"/>
      <c r="G21" s="52"/>
      <c r="H21" s="3"/>
      <c r="I21" s="3"/>
      <c r="J21" s="60" t="s">
        <v>52</v>
      </c>
      <c r="K21" s="61"/>
      <c r="L21" s="61"/>
      <c r="M21" s="61"/>
      <c r="N21" s="30">
        <f>(N18*N14)+(N19*N15)+(N19*C30)+(N20*N16)+(N20*C30)</f>
        <v>0</v>
      </c>
    </row>
    <row r="22" spans="1:14" ht="15" customHeight="1" x14ac:dyDescent="0.25">
      <c r="A22" s="32"/>
      <c r="B22" s="5"/>
      <c r="C22" s="17"/>
      <c r="D22" s="52"/>
      <c r="E22" s="52"/>
      <c r="F22" s="52"/>
      <c r="G22" s="52"/>
      <c r="H22" s="3"/>
      <c r="I22" s="3"/>
      <c r="J22" s="65" t="s">
        <v>61</v>
      </c>
      <c r="K22" s="65"/>
      <c r="L22" s="65"/>
      <c r="M22" s="65"/>
      <c r="N22" s="66"/>
    </row>
    <row r="23" spans="1:14" x14ac:dyDescent="0.25">
      <c r="A23" s="32"/>
      <c r="B23" s="5" t="s">
        <v>27</v>
      </c>
      <c r="C23" s="23">
        <v>19</v>
      </c>
      <c r="D23" s="68" t="s">
        <v>14</v>
      </c>
      <c r="E23" s="68"/>
      <c r="F23" s="14">
        <f>C21/C23</f>
        <v>5.4736842105263159</v>
      </c>
      <c r="G23" s="18"/>
      <c r="H23" s="3"/>
      <c r="I23" s="3"/>
      <c r="J23" s="65"/>
      <c r="K23" s="65"/>
      <c r="L23" s="65"/>
      <c r="M23" s="65"/>
      <c r="N23" s="66"/>
    </row>
    <row r="24" spans="1:14" ht="15.75" thickBot="1" x14ac:dyDescent="0.3">
      <c r="A24" s="32"/>
      <c r="B24" s="5" t="s">
        <v>8</v>
      </c>
      <c r="C24" s="5" t="s">
        <v>30</v>
      </c>
      <c r="D24" s="25">
        <v>2.2000000000000002</v>
      </c>
      <c r="E24" s="5" t="s">
        <v>9</v>
      </c>
      <c r="F24" s="23">
        <v>19</v>
      </c>
      <c r="G24" s="14">
        <f>D24*F24</f>
        <v>41.800000000000004</v>
      </c>
      <c r="H24" s="3"/>
      <c r="I24" s="3"/>
      <c r="J24" s="8"/>
      <c r="K24" s="8"/>
      <c r="L24" s="8"/>
      <c r="M24" s="8"/>
      <c r="N24" s="34"/>
    </row>
    <row r="25" spans="1:14" x14ac:dyDescent="0.25">
      <c r="A25" s="32"/>
      <c r="B25" s="5" t="s">
        <v>10</v>
      </c>
      <c r="C25" s="5" t="s">
        <v>30</v>
      </c>
      <c r="D25" s="25">
        <v>9</v>
      </c>
      <c r="E25" s="5" t="s">
        <v>9</v>
      </c>
      <c r="F25" s="23">
        <v>4</v>
      </c>
      <c r="G25" s="14">
        <f t="shared" ref="G25:G28" si="0">D25*F25</f>
        <v>36</v>
      </c>
      <c r="H25" s="3"/>
      <c r="I25" s="62" t="s">
        <v>54</v>
      </c>
      <c r="J25" s="63"/>
      <c r="K25" s="63"/>
      <c r="L25" s="63"/>
      <c r="M25" s="63"/>
      <c r="N25" s="64"/>
    </row>
    <row r="26" spans="1:14" x14ac:dyDescent="0.25">
      <c r="A26" s="32"/>
      <c r="B26" s="5" t="s">
        <v>11</v>
      </c>
      <c r="C26" s="5" t="s">
        <v>30</v>
      </c>
      <c r="D26" s="25">
        <v>0</v>
      </c>
      <c r="E26" s="5" t="s">
        <v>9</v>
      </c>
      <c r="F26" s="23">
        <v>0</v>
      </c>
      <c r="G26" s="14">
        <f t="shared" si="0"/>
        <v>0</v>
      </c>
      <c r="H26" s="3"/>
      <c r="I26" s="69" t="s">
        <v>55</v>
      </c>
      <c r="J26" s="70"/>
      <c r="K26" s="70"/>
      <c r="L26" s="71"/>
      <c r="M26" s="19"/>
      <c r="N26" s="20"/>
    </row>
    <row r="27" spans="1:14" x14ac:dyDescent="0.25">
      <c r="A27" s="32"/>
      <c r="B27" s="5" t="s">
        <v>12</v>
      </c>
      <c r="C27" s="5" t="s">
        <v>30</v>
      </c>
      <c r="D27" s="25">
        <v>10</v>
      </c>
      <c r="E27" s="5" t="s">
        <v>9</v>
      </c>
      <c r="F27" s="23">
        <v>19</v>
      </c>
      <c r="G27" s="14">
        <f t="shared" si="0"/>
        <v>190</v>
      </c>
      <c r="H27" s="3"/>
      <c r="I27" s="72"/>
      <c r="J27" s="73"/>
      <c r="K27" s="73"/>
      <c r="L27" s="74"/>
      <c r="M27" s="6"/>
      <c r="N27" s="20"/>
    </row>
    <row r="28" spans="1:14" x14ac:dyDescent="0.25">
      <c r="A28" s="32"/>
      <c r="B28" s="5" t="s">
        <v>13</v>
      </c>
      <c r="C28" s="5" t="s">
        <v>30</v>
      </c>
      <c r="D28" s="25">
        <v>18</v>
      </c>
      <c r="E28" s="5" t="s">
        <v>9</v>
      </c>
      <c r="F28" s="23">
        <v>19</v>
      </c>
      <c r="G28" s="14">
        <f t="shared" si="0"/>
        <v>342</v>
      </c>
      <c r="H28" s="3"/>
      <c r="I28" s="75"/>
      <c r="J28" s="76"/>
      <c r="K28" s="76"/>
      <c r="L28" s="77"/>
      <c r="M28" s="19"/>
      <c r="N28" s="20"/>
    </row>
    <row r="29" spans="1:14" x14ac:dyDescent="0.25">
      <c r="A29" s="32"/>
      <c r="B29" s="5" t="s">
        <v>31</v>
      </c>
      <c r="C29" s="21" t="s">
        <v>9</v>
      </c>
      <c r="D29" s="23">
        <v>19</v>
      </c>
      <c r="E29" s="8"/>
      <c r="F29" s="8"/>
      <c r="G29" s="3"/>
      <c r="H29" s="3"/>
      <c r="I29" s="69" t="s">
        <v>56</v>
      </c>
      <c r="J29" s="70"/>
      <c r="K29" s="70"/>
      <c r="L29" s="71"/>
      <c r="M29" s="19"/>
      <c r="N29" s="20"/>
    </row>
    <row r="30" spans="1:14" x14ac:dyDescent="0.25">
      <c r="A30" s="32"/>
      <c r="B30" s="5" t="s">
        <v>32</v>
      </c>
      <c r="C30" s="25">
        <v>5</v>
      </c>
      <c r="D30" s="41" t="s">
        <v>28</v>
      </c>
      <c r="E30" s="41"/>
      <c r="F30" s="14">
        <f>C30*D29</f>
        <v>95</v>
      </c>
      <c r="G30" s="3"/>
      <c r="H30" s="3"/>
      <c r="I30" s="72"/>
      <c r="J30" s="73"/>
      <c r="K30" s="73"/>
      <c r="L30" s="74"/>
      <c r="M30" s="22"/>
      <c r="N30" s="20"/>
    </row>
    <row r="31" spans="1:14" x14ac:dyDescent="0.25">
      <c r="A31" s="32"/>
      <c r="B31" s="44" t="s">
        <v>44</v>
      </c>
      <c r="C31" s="67"/>
      <c r="D31" s="3"/>
      <c r="E31" s="3"/>
      <c r="F31" s="3"/>
      <c r="G31" s="3"/>
      <c r="H31" s="3"/>
      <c r="I31" s="75"/>
      <c r="J31" s="76"/>
      <c r="K31" s="76"/>
      <c r="L31" s="77"/>
      <c r="M31" s="19"/>
      <c r="N31" s="20"/>
    </row>
    <row r="32" spans="1:14" x14ac:dyDescent="0.25">
      <c r="A32" s="32"/>
      <c r="B32" s="23"/>
      <c r="C32" s="23"/>
      <c r="D32" s="3"/>
      <c r="E32" s="3"/>
      <c r="F32" s="3"/>
      <c r="G32" s="3"/>
      <c r="H32" s="3"/>
      <c r="I32" s="78" t="s">
        <v>57</v>
      </c>
      <c r="J32" s="79"/>
      <c r="K32" s="79"/>
      <c r="L32" s="80"/>
      <c r="M32" s="19"/>
      <c r="N32" s="20"/>
    </row>
    <row r="33" spans="1:14" x14ac:dyDescent="0.25">
      <c r="A33" s="32"/>
      <c r="B33" s="23"/>
      <c r="C33" s="23"/>
      <c r="D33" s="3"/>
      <c r="E33" s="3"/>
      <c r="F33" s="3"/>
      <c r="G33" s="3"/>
      <c r="H33" s="3"/>
      <c r="I33" s="81"/>
      <c r="J33" s="82"/>
      <c r="K33" s="82"/>
      <c r="L33" s="83"/>
      <c r="M33" s="19"/>
      <c r="N33" s="20"/>
    </row>
    <row r="34" spans="1:14" x14ac:dyDescent="0.25">
      <c r="A34" s="32"/>
      <c r="B34" s="23"/>
      <c r="C34" s="23"/>
      <c r="D34" s="3"/>
      <c r="E34" s="3"/>
      <c r="F34" s="3"/>
      <c r="G34" s="3"/>
      <c r="H34" s="3"/>
      <c r="I34" s="69" t="s">
        <v>58</v>
      </c>
      <c r="J34" s="70"/>
      <c r="K34" s="70"/>
      <c r="L34" s="71"/>
      <c r="M34" s="19"/>
      <c r="N34" s="20"/>
    </row>
    <row r="35" spans="1:14" x14ac:dyDescent="0.25">
      <c r="A35" s="32"/>
      <c r="B35" s="3"/>
      <c r="C35" s="3"/>
      <c r="D35" s="3"/>
      <c r="E35" s="3"/>
      <c r="F35" s="3"/>
      <c r="G35" s="3"/>
      <c r="H35" s="3"/>
      <c r="I35" s="72"/>
      <c r="J35" s="73"/>
      <c r="K35" s="73"/>
      <c r="L35" s="74"/>
      <c r="M35" s="28"/>
      <c r="N35" s="29"/>
    </row>
    <row r="36" spans="1:14" ht="15.75" thickBot="1" x14ac:dyDescent="0.3">
      <c r="A36" s="84" t="s">
        <v>59</v>
      </c>
      <c r="B36" s="85"/>
      <c r="C36" s="85"/>
      <c r="D36" s="85"/>
      <c r="E36" s="85"/>
      <c r="F36" s="85"/>
      <c r="G36" s="85"/>
      <c r="H36" s="85"/>
      <c r="I36" s="85"/>
      <c r="J36" s="85"/>
      <c r="K36" s="85"/>
      <c r="L36" s="85"/>
      <c r="M36" s="85"/>
      <c r="N36" s="86"/>
    </row>
    <row r="37" spans="1:14" ht="15.75" thickBot="1" x14ac:dyDescent="0.3">
      <c r="A37" s="55" t="s">
        <v>60</v>
      </c>
      <c r="B37" s="56"/>
      <c r="C37" s="56"/>
      <c r="D37" s="56"/>
      <c r="E37" s="56"/>
      <c r="F37" s="56"/>
      <c r="G37" s="56"/>
      <c r="H37" s="56"/>
      <c r="I37" s="56"/>
      <c r="J37" s="56"/>
      <c r="K37" s="56"/>
      <c r="L37" s="56"/>
      <c r="M37" s="56"/>
      <c r="N37" s="57"/>
    </row>
  </sheetData>
  <sheetProtection algorithmName="SHA-512" hashValue="u7G1Curu5oJLw4La2tFPTL90wXQsHxZbw98geJj5obiyhtsGU04MOcYpVq3+zss6WxjNU+7fXoAJ/456p5omrw==" saltValue="iMyVj5jzgGBsOWY55Vt/Ug==" spinCount="100000" sheet="1" objects="1" scenarios="1"/>
  <mergeCells count="41">
    <mergeCell ref="J19:M19"/>
    <mergeCell ref="J16:M16"/>
    <mergeCell ref="J15:M15"/>
    <mergeCell ref="J18:M18"/>
    <mergeCell ref="A37:N37"/>
    <mergeCell ref="J20:M20"/>
    <mergeCell ref="J21:M21"/>
    <mergeCell ref="I25:N25"/>
    <mergeCell ref="J22:N23"/>
    <mergeCell ref="B31:C31"/>
    <mergeCell ref="B20:C20"/>
    <mergeCell ref="D23:E23"/>
    <mergeCell ref="D30:E30"/>
    <mergeCell ref="D21:G22"/>
    <mergeCell ref="I26:L28"/>
    <mergeCell ref="I29:L31"/>
    <mergeCell ref="I32:L33"/>
    <mergeCell ref="I34:L35"/>
    <mergeCell ref="A36:N36"/>
    <mergeCell ref="D17:F17"/>
    <mergeCell ref="J9:M9"/>
    <mergeCell ref="B15:C15"/>
    <mergeCell ref="D18:G18"/>
    <mergeCell ref="J8:M8"/>
    <mergeCell ref="J10:M10"/>
    <mergeCell ref="D8:F8"/>
    <mergeCell ref="D10:F10"/>
    <mergeCell ref="J11:N12"/>
    <mergeCell ref="J13:M13"/>
    <mergeCell ref="J14:M14"/>
    <mergeCell ref="J17:N17"/>
    <mergeCell ref="A1:N1"/>
    <mergeCell ref="D3:G3"/>
    <mergeCell ref="J6:M6"/>
    <mergeCell ref="J7:M7"/>
    <mergeCell ref="D11:F11"/>
    <mergeCell ref="J4:M4"/>
    <mergeCell ref="J5:M5"/>
    <mergeCell ref="B2:N2"/>
    <mergeCell ref="D4:H7"/>
    <mergeCell ref="B6:C6"/>
  </mergeCells>
  <hyperlinks>
    <hyperlink ref="A37" r:id="rId1" xr:uid="{214A4103-7C42-41D5-A3CD-376E7E4BBF95}"/>
    <hyperlink ref="A1" r:id="rId2" xr:uid="{C38C2E86-FC7E-4484-A7A9-0DFFAF694BAE}"/>
  </hyperlinks>
  <pageMargins left="0.7" right="0.7" top="0.75" bottom="0.75" header="0.3" footer="0.3"/>
  <pageSetup scale="54"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mart</dc:creator>
  <cp:lastModifiedBy>Kevin mart</cp:lastModifiedBy>
  <cp:lastPrinted>2018-09-11T23:16:13Z</cp:lastPrinted>
  <dcterms:created xsi:type="dcterms:W3CDTF">2018-09-09T16:08:19Z</dcterms:created>
  <dcterms:modified xsi:type="dcterms:W3CDTF">2018-09-13T14:41:45Z</dcterms:modified>
</cp:coreProperties>
</file>